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9032" windowHeight="9216"/>
  </bookViews>
  <sheets>
    <sheet name="List1" sheetId="1" r:id="rId1"/>
    <sheet name="List2" sheetId="2" r:id="rId2"/>
    <sheet name="List3" sheetId="3" r:id="rId3"/>
    <sheet name="Sestava kompatibility" sheetId="4" r:id="rId4"/>
  </sheets>
  <definedNames>
    <definedName name="Kontrola">#REF!</definedName>
  </definedNames>
  <calcPr calcId="125725"/>
</workbook>
</file>

<file path=xl/calcChain.xml><?xml version="1.0" encoding="utf-8"?>
<calcChain xmlns="http://schemas.openxmlformats.org/spreadsheetml/2006/main">
  <c r="A15" i="1"/>
  <c r="G17"/>
  <c r="H17" s="1"/>
  <c r="J17" s="1"/>
  <c r="G18"/>
  <c r="H18"/>
  <c r="J18"/>
  <c r="G19"/>
  <c r="H19"/>
  <c r="J19"/>
  <c r="G20"/>
  <c r="H20" s="1"/>
  <c r="J20" s="1"/>
  <c r="G21"/>
  <c r="H21"/>
  <c r="J21" s="1"/>
  <c r="G22"/>
  <c r="H22"/>
  <c r="J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4"/>
  <c r="H34"/>
  <c r="G32"/>
  <c r="H32"/>
  <c r="G33"/>
  <c r="H33"/>
  <c r="H38"/>
  <c r="J38"/>
  <c r="H39"/>
  <c r="J39"/>
  <c r="J10"/>
  <c r="I18"/>
  <c r="I19"/>
  <c r="I20"/>
  <c r="I21"/>
  <c r="I22"/>
  <c r="I23"/>
  <c r="I24"/>
  <c r="I25"/>
  <c r="I26"/>
  <c r="I27"/>
  <c r="I28"/>
  <c r="J24"/>
  <c r="J27"/>
  <c r="J25"/>
  <c r="J26"/>
  <c r="J23"/>
  <c r="I29"/>
  <c r="J28"/>
  <c r="I30"/>
  <c r="J29"/>
  <c r="I31"/>
  <c r="J30"/>
  <c r="I32"/>
  <c r="J31"/>
  <c r="I33"/>
  <c r="J32"/>
  <c r="I34"/>
  <c r="J33"/>
  <c r="I38"/>
  <c r="J34"/>
  <c r="I39"/>
  <c r="H42" l="1"/>
  <c r="H43" s="1"/>
  <c r="H45" s="1"/>
</calcChain>
</file>

<file path=xl/sharedStrings.xml><?xml version="1.0" encoding="utf-8"?>
<sst xmlns="http://schemas.openxmlformats.org/spreadsheetml/2006/main" count="71" uniqueCount="53">
  <si>
    <t>Cenová nabídka</t>
  </si>
  <si>
    <t>ELEKTRO-LUMEN s.r.o., Hranická 505, 753 61, Hranice IV - Drahotuše</t>
  </si>
  <si>
    <t xml:space="preserve"> Projekt:</t>
  </si>
  <si>
    <t xml:space="preserve">ze dne: </t>
  </si>
  <si>
    <t xml:space="preserve">číslo smlouvy: </t>
  </si>
  <si>
    <t xml:space="preserve">příloha smlouvy č.: </t>
  </si>
  <si>
    <t>Počet</t>
  </si>
  <si>
    <t>MJ</t>
  </si>
  <si>
    <t>Cena/MJ</t>
  </si>
  <si>
    <t>Cena celkem</t>
  </si>
  <si>
    <t>DPH</t>
  </si>
  <si>
    <t>Cena celkem
včetně DPH</t>
  </si>
  <si>
    <t>ks</t>
  </si>
  <si>
    <t>EKOLAMP za svítidla:</t>
  </si>
  <si>
    <t>EKOLAMP za zdroje</t>
  </si>
  <si>
    <t>Rabat</t>
  </si>
  <si>
    <t>Cena/MJ po slevě</t>
  </si>
  <si>
    <t>Celkem za nabídku:</t>
  </si>
  <si>
    <t>Platnost nabídky 1 měsíc</t>
  </si>
  <si>
    <t>Cenová nabídka je platná jako celek a nelze z ní vybírat jednotlivé položky</t>
  </si>
  <si>
    <t>Nabídku vystavil:</t>
  </si>
  <si>
    <t>Tel:</t>
  </si>
  <si>
    <t>Email</t>
  </si>
  <si>
    <t xml:space="preserve">Číslo nabídky: </t>
  </si>
  <si>
    <t>Typ</t>
  </si>
  <si>
    <t>Kč bez DPH</t>
  </si>
  <si>
    <t>Kč s DPH</t>
  </si>
  <si>
    <t xml:space="preserve">DPH </t>
  </si>
  <si>
    <t>Prodávající:</t>
  </si>
  <si>
    <t>Kupující:</t>
  </si>
  <si>
    <t>IČO: 47976446, DIČ: 47976446</t>
  </si>
  <si>
    <t>Bankovní spojení: 1024241831/0100</t>
  </si>
  <si>
    <t>Dodací podmínky:</t>
  </si>
  <si>
    <t>Platební podmínky:</t>
  </si>
  <si>
    <t>Stržínek Martin</t>
  </si>
  <si>
    <t>Strzinek@el-lumen.cz</t>
  </si>
  <si>
    <t>dohodou</t>
  </si>
  <si>
    <t xml:space="preserve"> Záruční lhůta: 24 měsíců (nevztahuje se na světelné zdroje)</t>
  </si>
  <si>
    <t>Sestava kompatibility pro Cenová nabídka.xls</t>
  </si>
  <si>
    <t>Spustit: 25.2.2015 12:11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</si>
  <si>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</si>
  <si>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</si>
  <si>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</si>
  <si>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</si>
  <si>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Platební a dodací podmínky se řídí "Všeobecnými obchodními podmínkami společnosti ELEKTRO-LUMEN s.r.o." platných od 1.1.2014</t>
  </si>
  <si>
    <t>Cetris</t>
  </si>
  <si>
    <t>vč. světelných zdrojů</t>
  </si>
  <si>
    <t>1,5m flexo</t>
  </si>
  <si>
    <t>1,5 flexo</t>
  </si>
  <si>
    <t>sv. DEIMO CX 454 gorotex DALI</t>
  </si>
  <si>
    <t>sv. SURYA 4 CX 26K0 840 g. DALI</t>
  </si>
  <si>
    <t>Přístavba varianta DALI</t>
  </si>
  <si>
    <t>SM160524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</si>
</sst>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#,##0_ ;\-#,##0\ "/>
    <numFmt numFmtId="165" formatCode="#,##0\ &quot;Kč&quot;"/>
    <numFmt numFmtId="166" formatCode="#,##0.00\ &quot;Kč&quot;"/>
  </numFmts>
  <fonts count="19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22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56"/>
      <name val="Calibri"/>
      <family val="2"/>
      <charset val="238"/>
    </font>
    <font>
      <sz val="12"/>
      <name val="Calibri"/>
      <family val="2"/>
      <charset val="238"/>
    </font>
    <font>
      <b/>
      <sz val="8"/>
      <name val="Calibri"/>
      <family val="2"/>
      <charset val="238"/>
    </font>
    <font>
      <b/>
      <i/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9"/>
      <name val="Calibri"/>
      <family val="2"/>
      <charset val="238"/>
    </font>
    <font>
      <sz val="8"/>
      <color theme="0" tint="-0.14999847407452621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Border="1" applyAlignment="1" applyProtection="1">
      <alignment shrinkToFit="1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5" fillId="0" borderId="0" xfId="1" applyNumberFormat="1" applyFont="1" applyBorder="1" applyAlignment="1" applyProtection="1">
      <protection locked="0"/>
    </xf>
    <xf numFmtId="165" fontId="16" fillId="0" borderId="0" xfId="0" applyNumberFormat="1" applyFont="1" applyBorder="1" applyAlignment="1" applyProtection="1">
      <protection locked="0"/>
    </xf>
    <xf numFmtId="9" fontId="5" fillId="0" borderId="0" xfId="3" applyFont="1" applyBorder="1" applyProtection="1">
      <protection locked="0"/>
    </xf>
    <xf numFmtId="0" fontId="16" fillId="0" borderId="0" xfId="1" applyNumberFormat="1" applyFont="1" applyBorder="1" applyProtection="1">
      <protection locked="0"/>
    </xf>
    <xf numFmtId="0" fontId="5" fillId="0" borderId="0" xfId="1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protection locked="0"/>
    </xf>
    <xf numFmtId="9" fontId="5" fillId="0" borderId="0" xfId="3" applyFont="1" applyBorder="1" applyAlignment="1" applyProtection="1">
      <protection locked="0"/>
    </xf>
    <xf numFmtId="14" fontId="12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0" fontId="11" fillId="0" borderId="1" xfId="0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right" vertical="top"/>
      <protection locked="0"/>
    </xf>
    <xf numFmtId="165" fontId="16" fillId="0" borderId="0" xfId="1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6" fillId="0" borderId="0" xfId="1" applyNumberFormat="1" applyFont="1" applyBorder="1" applyProtection="1">
      <protection locked="0"/>
    </xf>
    <xf numFmtId="3" fontId="16" fillId="0" borderId="0" xfId="1" applyNumberFormat="1" applyFont="1" applyBorder="1" applyProtection="1">
      <protection locked="0"/>
    </xf>
    <xf numFmtId="43" fontId="5" fillId="0" borderId="0" xfId="1" applyFont="1" applyBorder="1" applyProtection="1">
      <protection locked="0"/>
    </xf>
    <xf numFmtId="164" fontId="16" fillId="0" borderId="0" xfId="1" applyNumberFormat="1" applyFont="1" applyBorder="1" applyAlignment="1" applyProtection="1">
      <protection locked="0"/>
    </xf>
    <xf numFmtId="165" fontId="16" fillId="0" borderId="0" xfId="1" applyNumberFormat="1" applyFont="1" applyBorder="1" applyAlignment="1" applyProtection="1"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4" fontId="16" fillId="0" borderId="0" xfId="1" applyNumberFormat="1" applyFont="1" applyBorder="1" applyAlignment="1" applyProtection="1">
      <alignment vertical="center"/>
      <protection locked="0"/>
    </xf>
    <xf numFmtId="3" fontId="16" fillId="0" borderId="0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9" fontId="5" fillId="0" borderId="0" xfId="0" applyNumberFormat="1" applyFont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11" fillId="0" borderId="0" xfId="1" applyNumberFormat="1" applyFont="1" applyBorder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65" fontId="8" fillId="0" borderId="0" xfId="0" applyNumberFormat="1" applyFont="1" applyProtection="1">
      <protection locked="0"/>
    </xf>
    <xf numFmtId="165" fontId="8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1" applyNumberFormat="1" applyFont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4" fontId="16" fillId="0" borderId="0" xfId="1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Protection="1"/>
    <xf numFmtId="4" fontId="8" fillId="0" borderId="0" xfId="1" applyNumberFormat="1" applyFont="1" applyBorder="1" applyProtection="1"/>
    <xf numFmtId="4" fontId="8" fillId="0" borderId="2" xfId="1" applyNumberFormat="1" applyFont="1" applyBorder="1" applyProtection="1"/>
    <xf numFmtId="166" fontId="5" fillId="0" borderId="0" xfId="0" applyNumberFormat="1" applyFont="1" applyProtection="1">
      <protection locked="0"/>
    </xf>
    <xf numFmtId="0" fontId="2" fillId="0" borderId="0" xfId="2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vertical="top" shrinkToFit="1"/>
      <protection locked="0"/>
    </xf>
    <xf numFmtId="0" fontId="11" fillId="2" borderId="0" xfId="0" applyFont="1" applyFill="1" applyBorder="1" applyAlignment="1" applyProtection="1">
      <alignment horizontal="right" vertical="top" shrinkToFit="1"/>
      <protection locked="0"/>
    </xf>
    <xf numFmtId="0" fontId="11" fillId="2" borderId="0" xfId="0" applyFont="1" applyFill="1" applyBorder="1" applyAlignment="1" applyProtection="1">
      <alignment horizontal="center" vertical="top" shrinkToFit="1"/>
      <protection locked="0"/>
    </xf>
    <xf numFmtId="0" fontId="11" fillId="2" borderId="0" xfId="0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Border="1" applyAlignment="1" applyProtection="1">
      <alignment horizontal="right" vertical="top" wrapText="1" shrinkToFit="1"/>
      <protection locked="0"/>
    </xf>
    <xf numFmtId="1" fontId="17" fillId="2" borderId="0" xfId="0" applyNumberFormat="1" applyFont="1" applyFill="1" applyAlignment="1" applyProtection="1">
      <alignment horizontal="left"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5" fillId="0" borderId="0" xfId="0" applyNumberFormat="1" applyFont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čárky" xfId="1" builtinId="3"/>
    <cellStyle name="Hypertextový odkaz" xfId="2" builtinId="8"/>
    <cellStyle name="normální" xfId="0" builtinId="0"/>
    <cellStyle name="pro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563880</xdr:colOff>
      <xdr:row>0</xdr:row>
      <xdr:rowOff>53340</xdr:rowOff>
    </xdr:from>
    <xdr:to>
      <xdr:col>9</xdr:col>
      <xdr:colOff>769620</xdr:colOff>
      <xdr:row>4</xdr:row>
      <xdr:rowOff>68580</xdr:rowOff>
    </xdr:to>
    <xdr:pic>
      <xdr:nvPicPr>
        <xdr:cNvPr id="107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9160" y="53340"/>
          <a:ext cx="163068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zinek@el-lume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J10" sqref="J10"/>
    </sheetView>
  </sheetViews>
  <sheetFormatPr defaultRowHeight="13.2"/>
  <cols>
    <col min="1" max="1" width="3.88671875" bestFit="1" customWidth="1"/>
    <col min="2" max="2" width="22" customWidth="1"/>
    <col min="3" max="3" width="5.88671875" customWidth="1"/>
    <col min="4" max="4" width="3.88671875" customWidth="1"/>
    <col min="5" max="5" width="11.88671875" customWidth="1"/>
    <col min="6" max="6" width="5" customWidth="1"/>
    <col min="7" max="7" width="7.88671875" customWidth="1"/>
    <col min="8" max="8" width="11.88671875" customWidth="1"/>
    <col min="10" max="10" width="11.88671875" customWidth="1"/>
    <col min="11" max="11" width="2.44140625" customWidth="1"/>
  </cols>
  <sheetData>
    <row r="1" spans="1:11" ht="28.8">
      <c r="A1" s="13"/>
      <c r="B1" s="37" t="s">
        <v>0</v>
      </c>
      <c r="C1" s="38"/>
      <c r="D1" s="38"/>
      <c r="E1" s="39"/>
      <c r="F1" s="39"/>
      <c r="G1" s="39"/>
      <c r="H1" s="39"/>
      <c r="I1" s="38"/>
      <c r="J1" s="38"/>
      <c r="K1" s="13"/>
    </row>
    <row r="2" spans="1:11" ht="13.8">
      <c r="A2" s="13"/>
      <c r="B2" s="40" t="s">
        <v>28</v>
      </c>
      <c r="C2" s="41"/>
      <c r="D2" s="41"/>
      <c r="E2" s="42"/>
      <c r="F2" s="42"/>
      <c r="G2" s="42"/>
      <c r="H2" s="42"/>
      <c r="I2" s="41"/>
      <c r="J2" s="41"/>
      <c r="K2" s="13"/>
    </row>
    <row r="3" spans="1:11" ht="13.8">
      <c r="A3" s="13"/>
      <c r="B3" s="43" t="s">
        <v>1</v>
      </c>
      <c r="C3" s="13"/>
      <c r="D3" s="41"/>
      <c r="E3" s="42"/>
      <c r="F3" s="42"/>
      <c r="G3" s="42"/>
      <c r="H3" s="42"/>
      <c r="I3" s="41"/>
      <c r="J3" s="44"/>
      <c r="K3" s="13"/>
    </row>
    <row r="4" spans="1:11" ht="13.8">
      <c r="A4" s="13"/>
      <c r="B4" s="45" t="s">
        <v>30</v>
      </c>
      <c r="C4" s="13"/>
      <c r="D4" s="41"/>
      <c r="E4" s="42"/>
      <c r="F4" s="42"/>
      <c r="G4" s="42"/>
      <c r="H4" s="42"/>
      <c r="I4" s="41"/>
      <c r="J4" s="46"/>
      <c r="K4" s="13"/>
    </row>
    <row r="5" spans="1:11" ht="13.8">
      <c r="A5" s="13"/>
      <c r="B5" s="45" t="s">
        <v>31</v>
      </c>
      <c r="C5" s="13"/>
      <c r="D5" s="47"/>
      <c r="E5" s="48"/>
      <c r="F5" s="48"/>
      <c r="G5" s="48"/>
      <c r="H5" s="48"/>
      <c r="I5" s="49"/>
      <c r="J5" s="50"/>
      <c r="K5" s="13"/>
    </row>
    <row r="6" spans="1:11" ht="15.6">
      <c r="A6" s="13"/>
      <c r="B6" s="51"/>
      <c r="C6" s="38"/>
      <c r="D6" s="41"/>
      <c r="E6" s="39"/>
      <c r="F6" s="39"/>
      <c r="G6" s="39"/>
      <c r="H6" s="39"/>
      <c r="I6" s="38"/>
      <c r="J6" s="50"/>
      <c r="K6" s="13"/>
    </row>
    <row r="7" spans="1:11" ht="13.8">
      <c r="A7" s="13"/>
      <c r="B7" s="40" t="s">
        <v>29</v>
      </c>
      <c r="C7" s="38"/>
      <c r="D7" s="41"/>
      <c r="E7" s="39"/>
      <c r="F7" s="39"/>
      <c r="G7" s="39"/>
      <c r="H7" s="39"/>
      <c r="I7" s="38"/>
      <c r="J7" s="38"/>
      <c r="K7" s="13"/>
    </row>
    <row r="8" spans="1:11" ht="13.8">
      <c r="A8" s="13"/>
      <c r="B8" s="52" t="s">
        <v>45</v>
      </c>
      <c r="C8" s="38"/>
      <c r="D8" s="41"/>
      <c r="E8" s="39"/>
      <c r="F8" s="39"/>
      <c r="G8" s="39"/>
      <c r="H8" s="39"/>
      <c r="I8" s="38"/>
      <c r="J8" s="38"/>
      <c r="K8" s="13"/>
    </row>
    <row r="9" spans="1:11" ht="15.6">
      <c r="A9" s="13"/>
      <c r="B9" s="53"/>
      <c r="C9" s="47"/>
      <c r="D9" s="47"/>
      <c r="E9" s="47"/>
      <c r="F9" s="54"/>
      <c r="G9" s="54"/>
      <c r="H9" s="55"/>
      <c r="I9" s="53" t="s">
        <v>23</v>
      </c>
      <c r="J9" s="56" t="s">
        <v>52</v>
      </c>
      <c r="K9" s="13"/>
    </row>
    <row r="10" spans="1:11" ht="14.25" customHeight="1">
      <c r="A10" s="13"/>
      <c r="B10" s="40" t="s">
        <v>2</v>
      </c>
      <c r="C10" s="47"/>
      <c r="D10" s="47"/>
      <c r="E10" s="47"/>
      <c r="F10" s="54"/>
      <c r="G10" s="54"/>
      <c r="H10" s="57"/>
      <c r="I10" s="53" t="s">
        <v>3</v>
      </c>
      <c r="J10" s="10">
        <f ca="1">TODAY()</f>
        <v>42514</v>
      </c>
      <c r="K10" s="13"/>
    </row>
    <row r="11" spans="1:11" ht="1.5" hidden="1" customHeight="1">
      <c r="A11" s="13"/>
      <c r="B11" s="58"/>
      <c r="C11" s="47"/>
      <c r="D11" s="47"/>
      <c r="E11" s="54"/>
      <c r="F11" s="54"/>
      <c r="G11" s="54"/>
      <c r="H11" s="57"/>
      <c r="I11" s="59" t="s">
        <v>4</v>
      </c>
      <c r="J11" s="2"/>
      <c r="K11" s="13"/>
    </row>
    <row r="12" spans="1:11" ht="0.75" hidden="1" customHeight="1">
      <c r="A12" s="13"/>
      <c r="B12" s="58"/>
      <c r="C12" s="47"/>
      <c r="D12" s="47"/>
      <c r="E12" s="54"/>
      <c r="F12" s="54"/>
      <c r="G12" s="54"/>
      <c r="H12" s="57"/>
      <c r="I12" s="59" t="s">
        <v>5</v>
      </c>
      <c r="J12" s="2"/>
      <c r="K12" s="13"/>
    </row>
    <row r="13" spans="1:11" ht="13.8">
      <c r="A13" s="13"/>
      <c r="B13" s="52" t="s">
        <v>51</v>
      </c>
      <c r="C13" s="41"/>
      <c r="D13" s="55"/>
      <c r="E13" s="42"/>
      <c r="F13" s="42"/>
      <c r="G13" s="42"/>
      <c r="H13" s="42"/>
      <c r="I13" s="41"/>
      <c r="J13" s="41"/>
      <c r="K13" s="13"/>
    </row>
    <row r="14" spans="1:11" ht="13.8">
      <c r="A14" s="13"/>
      <c r="B14" s="60"/>
      <c r="C14" s="41"/>
      <c r="D14" s="55"/>
      <c r="E14" s="42"/>
      <c r="F14" s="42"/>
      <c r="G14" s="42"/>
      <c r="H14" s="42"/>
      <c r="I14" s="41"/>
      <c r="J14" s="41"/>
      <c r="K14" s="13"/>
    </row>
    <row r="15" spans="1:11" ht="20.399999999999999">
      <c r="A15" s="88">
        <f>ISBLANK(B8)+ISBLANK(B13)+ISBLANK(J9)+ISBLANK(I52)+ISBLANK(C38)+ISBLANK(C39)+ISBLANK(C46)+ISBLANK(C47)</f>
        <v>0</v>
      </c>
      <c r="B15" s="83" t="s">
        <v>24</v>
      </c>
      <c r="C15" s="84" t="s">
        <v>6</v>
      </c>
      <c r="D15" s="85" t="s">
        <v>7</v>
      </c>
      <c r="E15" s="84" t="s">
        <v>8</v>
      </c>
      <c r="F15" s="84" t="s">
        <v>15</v>
      </c>
      <c r="G15" s="86" t="s">
        <v>16</v>
      </c>
      <c r="H15" s="87" t="s">
        <v>9</v>
      </c>
      <c r="I15" s="84" t="s">
        <v>10</v>
      </c>
      <c r="J15" s="87" t="s">
        <v>11</v>
      </c>
      <c r="K15" s="13"/>
    </row>
    <row r="16" spans="1:11">
      <c r="A16" s="13"/>
      <c r="B16" s="14"/>
      <c r="C16" s="15"/>
      <c r="D16" s="16"/>
      <c r="E16" s="15"/>
      <c r="F16" s="15"/>
      <c r="G16" s="15"/>
      <c r="H16" s="15"/>
      <c r="I16" s="15"/>
      <c r="J16" s="15"/>
      <c r="K16" s="13"/>
    </row>
    <row r="17" spans="1:11">
      <c r="A17" s="13"/>
      <c r="B17" s="17" t="s">
        <v>49</v>
      </c>
      <c r="C17" s="18">
        <v>12</v>
      </c>
      <c r="D17" s="3" t="s">
        <v>12</v>
      </c>
      <c r="E17" s="8">
        <v>5819</v>
      </c>
      <c r="F17" s="9"/>
      <c r="G17" s="4">
        <f>CEILING(E17*(1-F17),1)</f>
        <v>5819</v>
      </c>
      <c r="H17" s="19">
        <f t="shared" ref="H17:H25" si="0">C17*G17</f>
        <v>69828</v>
      </c>
      <c r="I17" s="5">
        <v>0.21</v>
      </c>
      <c r="J17" s="20">
        <f>CEILING(H17*I17+H17,1)</f>
        <v>84492</v>
      </c>
      <c r="K17" s="13"/>
    </row>
    <row r="18" spans="1:11">
      <c r="A18" s="13"/>
      <c r="B18" s="17" t="s">
        <v>46</v>
      </c>
      <c r="C18" s="18"/>
      <c r="D18" s="3" t="s">
        <v>12</v>
      </c>
      <c r="E18" s="8"/>
      <c r="F18" s="9"/>
      <c r="G18" s="4">
        <f t="shared" ref="G18:G34" si="1">CEILING(E18*(1-F18),1)</f>
        <v>0</v>
      </c>
      <c r="H18" s="19">
        <f t="shared" si="0"/>
        <v>0</v>
      </c>
      <c r="I18" s="5">
        <f>I17</f>
        <v>0.21</v>
      </c>
      <c r="J18" s="20">
        <f t="shared" ref="J18:J33" si="2">CEILING(H18*I18+H18,1)</f>
        <v>0</v>
      </c>
      <c r="K18" s="13"/>
    </row>
    <row r="19" spans="1:11">
      <c r="A19" s="13"/>
      <c r="B19" s="17" t="s">
        <v>47</v>
      </c>
      <c r="C19" s="18"/>
      <c r="D19" s="3" t="s">
        <v>12</v>
      </c>
      <c r="E19" s="8"/>
      <c r="F19" s="9"/>
      <c r="G19" s="4">
        <f t="shared" si="1"/>
        <v>0</v>
      </c>
      <c r="H19" s="19">
        <f t="shared" si="0"/>
        <v>0</v>
      </c>
      <c r="I19" s="5">
        <f>I18</f>
        <v>0.21</v>
      </c>
      <c r="J19" s="20">
        <f t="shared" si="2"/>
        <v>0</v>
      </c>
      <c r="K19" s="13"/>
    </row>
    <row r="20" spans="1:11">
      <c r="A20" s="13"/>
      <c r="B20" s="17" t="s">
        <v>50</v>
      </c>
      <c r="C20" s="18">
        <v>9</v>
      </c>
      <c r="D20" s="3" t="s">
        <v>12</v>
      </c>
      <c r="E20" s="8">
        <v>8830</v>
      </c>
      <c r="F20" s="9"/>
      <c r="G20" s="4">
        <f t="shared" si="1"/>
        <v>8830</v>
      </c>
      <c r="H20" s="19">
        <f t="shared" si="0"/>
        <v>79470</v>
      </c>
      <c r="I20" s="5">
        <f t="shared" ref="I20:I34" si="3">I19</f>
        <v>0.21</v>
      </c>
      <c r="J20" s="20">
        <f t="shared" si="2"/>
        <v>96159</v>
      </c>
      <c r="K20" s="13"/>
    </row>
    <row r="21" spans="1:11">
      <c r="A21" s="13"/>
      <c r="B21" s="17" t="s">
        <v>48</v>
      </c>
      <c r="C21" s="18"/>
      <c r="D21" s="3" t="s">
        <v>12</v>
      </c>
      <c r="E21" s="8"/>
      <c r="F21" s="9"/>
      <c r="G21" s="4">
        <f t="shared" si="1"/>
        <v>0</v>
      </c>
      <c r="H21" s="19">
        <f t="shared" si="0"/>
        <v>0</v>
      </c>
      <c r="I21" s="5">
        <f t="shared" si="3"/>
        <v>0.21</v>
      </c>
      <c r="J21" s="20">
        <f t="shared" si="2"/>
        <v>0</v>
      </c>
      <c r="K21" s="13"/>
    </row>
    <row r="22" spans="1:11">
      <c r="A22" s="13"/>
      <c r="B22" s="17"/>
      <c r="C22" s="18"/>
      <c r="D22" s="3" t="s">
        <v>12</v>
      </c>
      <c r="E22" s="8"/>
      <c r="F22" s="9"/>
      <c r="G22" s="4">
        <f t="shared" si="1"/>
        <v>0</v>
      </c>
      <c r="H22" s="19">
        <f t="shared" si="0"/>
        <v>0</v>
      </c>
      <c r="I22" s="5">
        <f t="shared" si="3"/>
        <v>0.21</v>
      </c>
      <c r="J22" s="20">
        <f t="shared" si="2"/>
        <v>0</v>
      </c>
      <c r="K22" s="13"/>
    </row>
    <row r="23" spans="1:11">
      <c r="A23" s="13"/>
      <c r="B23" s="21"/>
      <c r="C23" s="18"/>
      <c r="D23" s="3" t="s">
        <v>12</v>
      </c>
      <c r="E23" s="8"/>
      <c r="F23" s="9"/>
      <c r="G23" s="4">
        <f t="shared" si="1"/>
        <v>0</v>
      </c>
      <c r="H23" s="19">
        <f t="shared" si="0"/>
        <v>0</v>
      </c>
      <c r="I23" s="5">
        <f t="shared" si="3"/>
        <v>0.21</v>
      </c>
      <c r="J23" s="20">
        <f t="shared" si="2"/>
        <v>0</v>
      </c>
      <c r="K23" s="13"/>
    </row>
    <row r="24" spans="1:11">
      <c r="A24" s="13"/>
      <c r="B24" s="21"/>
      <c r="C24" s="18"/>
      <c r="D24" s="3" t="s">
        <v>12</v>
      </c>
      <c r="E24" s="8"/>
      <c r="F24" s="9"/>
      <c r="G24" s="4">
        <f t="shared" si="1"/>
        <v>0</v>
      </c>
      <c r="H24" s="19">
        <f t="shared" si="0"/>
        <v>0</v>
      </c>
      <c r="I24" s="5">
        <f t="shared" si="3"/>
        <v>0.21</v>
      </c>
      <c r="J24" s="20">
        <f t="shared" si="2"/>
        <v>0</v>
      </c>
      <c r="K24" s="13"/>
    </row>
    <row r="25" spans="1:11">
      <c r="A25" s="13"/>
      <c r="B25" s="21"/>
      <c r="C25" s="18"/>
      <c r="D25" s="3" t="s">
        <v>12</v>
      </c>
      <c r="E25" s="8"/>
      <c r="F25" s="9"/>
      <c r="G25" s="4">
        <f t="shared" si="1"/>
        <v>0</v>
      </c>
      <c r="H25" s="19">
        <f t="shared" si="0"/>
        <v>0</v>
      </c>
      <c r="I25" s="5">
        <f t="shared" si="3"/>
        <v>0.21</v>
      </c>
      <c r="J25" s="20">
        <f t="shared" si="2"/>
        <v>0</v>
      </c>
      <c r="K25" s="13"/>
    </row>
    <row r="26" spans="1:11">
      <c r="A26" s="13"/>
      <c r="B26" s="21"/>
      <c r="C26" s="6"/>
      <c r="D26" s="3" t="s">
        <v>12</v>
      </c>
      <c r="E26" s="8"/>
      <c r="F26" s="9"/>
      <c r="G26" s="4">
        <f t="shared" si="1"/>
        <v>0</v>
      </c>
      <c r="H26" s="19">
        <f>C26*G26</f>
        <v>0</v>
      </c>
      <c r="I26" s="5">
        <f t="shared" si="3"/>
        <v>0.21</v>
      </c>
      <c r="J26" s="20">
        <f t="shared" si="2"/>
        <v>0</v>
      </c>
      <c r="K26" s="13"/>
    </row>
    <row r="27" spans="1:11">
      <c r="A27" s="13"/>
      <c r="B27" s="21"/>
      <c r="C27" s="6"/>
      <c r="D27" s="3" t="s">
        <v>12</v>
      </c>
      <c r="E27" s="8"/>
      <c r="F27" s="9"/>
      <c r="G27" s="4">
        <f t="shared" si="1"/>
        <v>0</v>
      </c>
      <c r="H27" s="19">
        <f t="shared" ref="H27:H33" si="4">C27*G27</f>
        <v>0</v>
      </c>
      <c r="I27" s="5">
        <f t="shared" si="3"/>
        <v>0.21</v>
      </c>
      <c r="J27" s="20">
        <f t="shared" si="2"/>
        <v>0</v>
      </c>
      <c r="K27" s="13"/>
    </row>
    <row r="28" spans="1:11">
      <c r="A28" s="13"/>
      <c r="B28" s="21"/>
      <c r="C28" s="6"/>
      <c r="D28" s="3" t="s">
        <v>12</v>
      </c>
      <c r="E28" s="8"/>
      <c r="F28" s="9"/>
      <c r="G28" s="4">
        <f t="shared" si="1"/>
        <v>0</v>
      </c>
      <c r="H28" s="19">
        <f t="shared" si="4"/>
        <v>0</v>
      </c>
      <c r="I28" s="5">
        <f t="shared" si="3"/>
        <v>0.21</v>
      </c>
      <c r="J28" s="20">
        <f t="shared" si="2"/>
        <v>0</v>
      </c>
      <c r="K28" s="13"/>
    </row>
    <row r="29" spans="1:11">
      <c r="A29" s="13"/>
      <c r="B29" s="21"/>
      <c r="C29" s="6"/>
      <c r="D29" s="3" t="s">
        <v>12</v>
      </c>
      <c r="E29" s="8"/>
      <c r="F29" s="9"/>
      <c r="G29" s="4">
        <f t="shared" si="1"/>
        <v>0</v>
      </c>
      <c r="H29" s="19">
        <f t="shared" si="4"/>
        <v>0</v>
      </c>
      <c r="I29" s="5">
        <f t="shared" si="3"/>
        <v>0.21</v>
      </c>
      <c r="J29" s="20">
        <f t="shared" si="2"/>
        <v>0</v>
      </c>
      <c r="K29" s="13"/>
    </row>
    <row r="30" spans="1:11">
      <c r="A30" s="13"/>
      <c r="B30" s="21"/>
      <c r="C30" s="6"/>
      <c r="D30" s="3" t="s">
        <v>12</v>
      </c>
      <c r="E30" s="8"/>
      <c r="F30" s="9"/>
      <c r="G30" s="4">
        <f t="shared" si="1"/>
        <v>0</v>
      </c>
      <c r="H30" s="19">
        <f t="shared" si="4"/>
        <v>0</v>
      </c>
      <c r="I30" s="5">
        <f t="shared" si="3"/>
        <v>0.21</v>
      </c>
      <c r="J30" s="20">
        <f t="shared" si="2"/>
        <v>0</v>
      </c>
      <c r="K30" s="13"/>
    </row>
    <row r="31" spans="1:11">
      <c r="A31" s="13"/>
      <c r="B31" s="21"/>
      <c r="C31" s="6"/>
      <c r="D31" s="3" t="s">
        <v>12</v>
      </c>
      <c r="E31" s="8"/>
      <c r="F31" s="9"/>
      <c r="G31" s="4">
        <f t="shared" si="1"/>
        <v>0</v>
      </c>
      <c r="H31" s="19">
        <f t="shared" si="4"/>
        <v>0</v>
      </c>
      <c r="I31" s="5">
        <f t="shared" si="3"/>
        <v>0.21</v>
      </c>
      <c r="J31" s="20">
        <f t="shared" si="2"/>
        <v>0</v>
      </c>
      <c r="K31" s="13"/>
    </row>
    <row r="32" spans="1:11">
      <c r="A32" s="13"/>
      <c r="B32" s="21"/>
      <c r="C32" s="6"/>
      <c r="D32" s="3" t="s">
        <v>12</v>
      </c>
      <c r="E32" s="8"/>
      <c r="F32" s="9"/>
      <c r="G32" s="4">
        <f t="shared" si="1"/>
        <v>0</v>
      </c>
      <c r="H32" s="19">
        <f t="shared" si="4"/>
        <v>0</v>
      </c>
      <c r="I32" s="5">
        <f t="shared" si="3"/>
        <v>0.21</v>
      </c>
      <c r="J32" s="20">
        <f t="shared" si="2"/>
        <v>0</v>
      </c>
      <c r="K32" s="13"/>
    </row>
    <row r="33" spans="1:11">
      <c r="A33" s="13"/>
      <c r="B33" s="21"/>
      <c r="C33" s="6"/>
      <c r="D33" s="3" t="s">
        <v>12</v>
      </c>
      <c r="E33" s="8"/>
      <c r="F33" s="9"/>
      <c r="G33" s="4">
        <f t="shared" si="1"/>
        <v>0</v>
      </c>
      <c r="H33" s="19">
        <f t="shared" si="4"/>
        <v>0</v>
      </c>
      <c r="I33" s="5">
        <f t="shared" si="3"/>
        <v>0.21</v>
      </c>
      <c r="J33" s="20">
        <f t="shared" si="2"/>
        <v>0</v>
      </c>
      <c r="K33" s="13"/>
    </row>
    <row r="34" spans="1:11">
      <c r="A34" s="13"/>
      <c r="B34" s="1"/>
      <c r="C34" s="7"/>
      <c r="D34" s="3" t="s">
        <v>12</v>
      </c>
      <c r="E34" s="8"/>
      <c r="F34" s="9"/>
      <c r="G34" s="4">
        <f t="shared" si="1"/>
        <v>0</v>
      </c>
      <c r="H34" s="19">
        <f>C34*G34</f>
        <v>0</v>
      </c>
      <c r="I34" s="5">
        <f t="shared" si="3"/>
        <v>0.21</v>
      </c>
      <c r="J34" s="20">
        <f>CEILING(H34*I34+H34,1)</f>
        <v>0</v>
      </c>
      <c r="K34" s="13"/>
    </row>
    <row r="35" spans="1:11">
      <c r="A35" s="13"/>
      <c r="B35" s="22"/>
      <c r="C35" s="23"/>
      <c r="D35" s="23"/>
      <c r="E35" s="24"/>
      <c r="F35" s="24"/>
      <c r="G35" s="24"/>
      <c r="H35" s="25"/>
      <c r="I35" s="26"/>
      <c r="J35" s="17"/>
      <c r="K35" s="13"/>
    </row>
    <row r="36" spans="1:11">
      <c r="A36" s="13"/>
      <c r="B36" s="17"/>
      <c r="C36" s="23"/>
      <c r="D36" s="23"/>
      <c r="E36" s="27"/>
      <c r="F36" s="27"/>
      <c r="G36" s="27"/>
      <c r="H36" s="28"/>
      <c r="I36" s="3"/>
      <c r="J36" s="20"/>
      <c r="K36" s="13"/>
    </row>
    <row r="37" spans="1:11">
      <c r="A37" s="13"/>
      <c r="B37" s="29"/>
      <c r="C37" s="30"/>
      <c r="D37" s="30"/>
      <c r="E37" s="31"/>
      <c r="F37" s="31"/>
      <c r="G37" s="31"/>
      <c r="H37" s="32"/>
      <c r="I37" s="33"/>
      <c r="J37" s="34"/>
      <c r="K37" s="13"/>
    </row>
    <row r="38" spans="1:11">
      <c r="A38" s="13"/>
      <c r="B38" s="17" t="s">
        <v>13</v>
      </c>
      <c r="C38" s="35">
        <v>0</v>
      </c>
      <c r="D38" s="17"/>
      <c r="E38" s="81">
        <v>8.4</v>
      </c>
      <c r="F38" s="35"/>
      <c r="G38" s="35"/>
      <c r="H38" s="19">
        <f>CEILING(C38*E38,1)</f>
        <v>0</v>
      </c>
      <c r="I38" s="36">
        <f>I34</f>
        <v>0.21</v>
      </c>
      <c r="J38" s="20">
        <f>CEILING(H38*I38+H38,1)</f>
        <v>0</v>
      </c>
      <c r="K38" s="13"/>
    </row>
    <row r="39" spans="1:11">
      <c r="A39" s="13"/>
      <c r="B39" s="17" t="s">
        <v>14</v>
      </c>
      <c r="C39" s="35">
        <v>0</v>
      </c>
      <c r="D39" s="17"/>
      <c r="E39" s="81">
        <v>2.5</v>
      </c>
      <c r="F39" s="35"/>
      <c r="G39" s="35"/>
      <c r="H39" s="19">
        <f>CEILING(C39*E39,1)</f>
        <v>0</v>
      </c>
      <c r="I39" s="36">
        <f>I38</f>
        <v>0.21</v>
      </c>
      <c r="J39" s="20">
        <f>CEILING(H39*I39+H39,1)</f>
        <v>0</v>
      </c>
      <c r="K39" s="13"/>
    </row>
    <row r="40" spans="1:11">
      <c r="A40" s="13"/>
      <c r="B40" s="61"/>
      <c r="C40" s="61"/>
      <c r="D40" s="61"/>
      <c r="E40" s="62"/>
      <c r="F40" s="62"/>
      <c r="G40" s="62"/>
      <c r="H40" s="63"/>
      <c r="I40" s="61"/>
      <c r="J40" s="61"/>
      <c r="K40" s="13"/>
    </row>
    <row r="41" spans="1:11">
      <c r="A41" s="13"/>
      <c r="B41" s="61"/>
      <c r="C41" s="61"/>
      <c r="D41" s="61"/>
      <c r="E41" s="62"/>
      <c r="F41" s="62"/>
      <c r="G41" s="62"/>
      <c r="H41" s="63"/>
      <c r="I41" s="61"/>
      <c r="J41" s="61"/>
      <c r="K41" s="13"/>
    </row>
    <row r="42" spans="1:11" ht="13.8">
      <c r="A42" s="13"/>
      <c r="B42" s="55"/>
      <c r="C42" s="55"/>
      <c r="D42" s="55"/>
      <c r="E42" s="64"/>
      <c r="F42" s="64"/>
      <c r="G42" s="65"/>
      <c r="H42" s="78">
        <f>IF(A15,0,1)*(SUM(H17:H40))</f>
        <v>149298</v>
      </c>
      <c r="I42" s="66" t="s">
        <v>25</v>
      </c>
      <c r="J42" s="67"/>
      <c r="K42" s="13"/>
    </row>
    <row r="43" spans="1:11" ht="13.8">
      <c r="A43" s="13"/>
      <c r="B43" s="61"/>
      <c r="C43" s="61"/>
      <c r="D43" s="61"/>
      <c r="E43" s="68"/>
      <c r="F43" s="68"/>
      <c r="G43" s="68"/>
      <c r="H43" s="79">
        <f>H42*I17</f>
        <v>31352.579999999998</v>
      </c>
      <c r="I43" s="68" t="s">
        <v>27</v>
      </c>
      <c r="J43" s="68"/>
      <c r="K43" s="13"/>
    </row>
    <row r="44" spans="1:11" ht="13.8">
      <c r="A44" s="13"/>
      <c r="B44" s="62"/>
      <c r="C44" s="62"/>
      <c r="D44" s="62"/>
      <c r="E44" s="68"/>
      <c r="F44" s="68"/>
      <c r="G44" s="68"/>
      <c r="H44" s="69"/>
      <c r="I44" s="68"/>
      <c r="J44" s="68"/>
      <c r="K44" s="13"/>
    </row>
    <row r="45" spans="1:11" ht="13.8">
      <c r="A45" s="13"/>
      <c r="B45" s="62"/>
      <c r="C45" s="62"/>
      <c r="D45" s="62"/>
      <c r="E45" s="101" t="s">
        <v>17</v>
      </c>
      <c r="F45" s="101"/>
      <c r="G45" s="101"/>
      <c r="H45" s="80">
        <f>H42+H43</f>
        <v>180650.58</v>
      </c>
      <c r="I45" s="68" t="s">
        <v>26</v>
      </c>
      <c r="J45" s="68"/>
      <c r="K45" s="13"/>
    </row>
    <row r="46" spans="1:11">
      <c r="A46" s="13"/>
      <c r="B46" s="70" t="s">
        <v>32</v>
      </c>
      <c r="C46" s="62" t="s">
        <v>36</v>
      </c>
      <c r="D46" s="62"/>
      <c r="E46" s="62"/>
      <c r="F46" s="62"/>
      <c r="G46" s="62"/>
      <c r="H46" s="63"/>
      <c r="I46" s="61"/>
      <c r="J46" s="61"/>
      <c r="K46" s="13"/>
    </row>
    <row r="47" spans="1:11">
      <c r="A47" s="13"/>
      <c r="B47" s="70" t="s">
        <v>33</v>
      </c>
      <c r="C47" s="62" t="s">
        <v>36</v>
      </c>
      <c r="D47" s="62"/>
      <c r="E47" s="62"/>
      <c r="F47" s="62"/>
      <c r="G47" s="62"/>
      <c r="H47" s="63"/>
      <c r="I47" s="61"/>
      <c r="J47" s="61"/>
      <c r="K47" s="13"/>
    </row>
    <row r="48" spans="1:11">
      <c r="A48" s="13"/>
      <c r="B48" s="11"/>
      <c r="C48" s="62"/>
      <c r="D48" s="62"/>
      <c r="E48" s="62"/>
      <c r="F48" s="62"/>
      <c r="G48" s="62"/>
      <c r="H48" s="63"/>
      <c r="I48" s="61"/>
      <c r="J48" s="61"/>
      <c r="K48" s="13"/>
    </row>
    <row r="49" spans="1:11" ht="13.8">
      <c r="A49" s="13"/>
      <c r="B49" s="11" t="s">
        <v>44</v>
      </c>
      <c r="C49" s="12"/>
      <c r="D49" s="71"/>
      <c r="E49" s="71"/>
      <c r="F49" s="62"/>
      <c r="G49" s="62"/>
      <c r="H49" s="63"/>
      <c r="I49" s="61"/>
      <c r="J49" s="61"/>
      <c r="K49" s="13"/>
    </row>
    <row r="50" spans="1:11">
      <c r="A50" s="13"/>
      <c r="B50" s="11" t="s">
        <v>37</v>
      </c>
      <c r="C50" s="62"/>
      <c r="D50" s="62"/>
      <c r="E50" s="62"/>
      <c r="F50" s="62"/>
      <c r="G50" s="62"/>
      <c r="H50" s="63"/>
      <c r="I50" s="61"/>
      <c r="J50" s="61"/>
      <c r="K50" s="13"/>
    </row>
    <row r="51" spans="1:11">
      <c r="A51" s="13"/>
      <c r="B51" s="62"/>
      <c r="C51" s="62"/>
      <c r="D51" s="62"/>
      <c r="E51" s="62"/>
      <c r="F51" s="62"/>
      <c r="G51" s="62"/>
      <c r="H51" s="63"/>
      <c r="I51" s="61"/>
      <c r="J51" s="61"/>
      <c r="K51" s="13"/>
    </row>
    <row r="52" spans="1:11">
      <c r="A52" s="13"/>
      <c r="B52" s="62" t="s">
        <v>19</v>
      </c>
      <c r="C52" s="61"/>
      <c r="D52" s="61"/>
      <c r="E52" s="62"/>
      <c r="F52" s="62"/>
      <c r="G52" s="62"/>
      <c r="H52" s="72" t="s">
        <v>20</v>
      </c>
      <c r="I52" s="73" t="s">
        <v>34</v>
      </c>
      <c r="J52" s="74"/>
      <c r="K52" s="13"/>
    </row>
    <row r="53" spans="1:11">
      <c r="A53" s="13"/>
      <c r="B53" s="62" t="s">
        <v>18</v>
      </c>
      <c r="C53" s="61"/>
      <c r="D53" s="61"/>
      <c r="E53" s="62"/>
      <c r="F53" s="62"/>
      <c r="G53" s="62"/>
      <c r="H53" s="72" t="s">
        <v>21</v>
      </c>
      <c r="I53" s="100">
        <v>724290593</v>
      </c>
      <c r="J53" s="100"/>
      <c r="K53" s="13"/>
    </row>
    <row r="54" spans="1:11" ht="14.4">
      <c r="A54" s="13"/>
      <c r="B54" s="75"/>
      <c r="C54" s="41"/>
      <c r="D54" s="41"/>
      <c r="E54" s="42"/>
      <c r="F54" s="42"/>
      <c r="G54" s="42"/>
      <c r="H54" s="76" t="s">
        <v>22</v>
      </c>
      <c r="I54" s="82" t="s">
        <v>35</v>
      </c>
      <c r="J54" s="77"/>
      <c r="K54" s="13"/>
    </row>
  </sheetData>
  <sheetProtection formatCells="0" formatColumns="0" formatRows="0" insertColumns="0" insertRows="0" insertHyperlinks="0" deleteColumns="0" deleteRows="0" sort="0" autoFilter="0"/>
  <protectedRanges>
    <protectedRange password="CC19" sqref="A15" name="Oblast1"/>
    <protectedRange password="CC19" sqref="H42" name="Oblast2"/>
  </protectedRanges>
  <mergeCells count="2">
    <mergeCell ref="I53:J53"/>
    <mergeCell ref="E45:G45"/>
  </mergeCells>
  <phoneticPr fontId="0" type="noConversion"/>
  <conditionalFormatting sqref="I9:I12">
    <cfRule type="expression" dxfId="0" priority="1" stopIfTrue="1">
      <formula>Kontrola&lt;&gt;0</formula>
    </cfRule>
  </conditionalFormatting>
  <hyperlinks>
    <hyperlink ref="I54" r:id="rId1"/>
  </hyperlinks>
  <pageMargins left="0.39370078740157483" right="0.39370078740157483" top="0.98425196850393704" bottom="0.98425196850393704" header="0.51181102362204722" footer="0.51181102362204722"/>
  <pageSetup paperSize="9" orientation="portrait" r:id="rId2"/>
  <headerFooter alignWithMargins="0"/>
  <ignoredErrors>
    <ignoredError sqref="I18:I34 G17 G18:G34 I35:I39 J16:J39 I16 H42:H43 H16:H39 G16 G35:G39 H45 A16 B31 C31 C16 D16:D39 F16 E16 B16 E29:E38 F35:F39 A31:A39 B33:B39 C33:C37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3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89" t="s">
        <v>38</v>
      </c>
      <c r="C1" s="90"/>
      <c r="D1" s="95"/>
      <c r="E1" s="95"/>
    </row>
    <row r="2" spans="2:5">
      <c r="B2" s="89" t="s">
        <v>39</v>
      </c>
      <c r="C2" s="90"/>
      <c r="D2" s="95"/>
      <c r="E2" s="95"/>
    </row>
    <row r="3" spans="2:5">
      <c r="B3" s="91"/>
      <c r="C3" s="91"/>
      <c r="D3" s="96"/>
      <c r="E3" s="96"/>
    </row>
    <row r="4" spans="2:5" ht="52.8">
      <c r="B4" s="92" t="s">
        <v>40</v>
      </c>
      <c r="C4" s="91"/>
      <c r="D4" s="96"/>
      <c r="E4" s="96"/>
    </row>
    <row r="5" spans="2:5">
      <c r="B5" s="91"/>
      <c r="C5" s="91"/>
      <c r="D5" s="96"/>
      <c r="E5" s="96"/>
    </row>
    <row r="6" spans="2:5" ht="26.4">
      <c r="B6" s="89" t="s">
        <v>41</v>
      </c>
      <c r="C6" s="90"/>
      <c r="D6" s="95"/>
      <c r="E6" s="97" t="s">
        <v>42</v>
      </c>
    </row>
    <row r="7" spans="2:5" ht="13.8" thickBot="1">
      <c r="B7" s="91"/>
      <c r="C7" s="91"/>
      <c r="D7" s="96"/>
      <c r="E7" s="96"/>
    </row>
    <row r="8" spans="2:5" ht="53.4" thickBot="1">
      <c r="B8" s="93" t="s">
        <v>43</v>
      </c>
      <c r="C8" s="94"/>
      <c r="D8" s="98"/>
      <c r="E8" s="99">
        <v>7</v>
      </c>
    </row>
    <row r="9" spans="2:5">
      <c r="B9" s="91"/>
      <c r="C9" s="91"/>
      <c r="D9" s="96"/>
      <c r="E9" s="96"/>
    </row>
    <row r="10" spans="2:5">
      <c r="B10" s="91"/>
      <c r="C10" s="91"/>
      <c r="D10" s="96"/>
      <c r="E10" s="9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Sestava kompatibility</vt:lpstr>
    </vt:vector>
  </TitlesOfParts>
  <Company>E-L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Strzinek</dc:creator>
  <cp:lastModifiedBy>Martin Stržínek</cp:lastModifiedBy>
  <cp:lastPrinted>2015-02-25T11:10:39Z</cp:lastPrinted>
  <dcterms:created xsi:type="dcterms:W3CDTF">2008-09-30T12:12:45Z</dcterms:created>
  <dcterms:modified xsi:type="dcterms:W3CDTF">2016-05-24T16:04:29Z</dcterms:modified>
</cp:coreProperties>
</file>